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<sst xmlns="http://schemas.openxmlformats.org/spreadsheetml/2006/main" count="62" uniqueCount="48">
  <si>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 xml:space="preserve">                                                                  затраты по домам за 2016 год </t>
  </si>
  <si>
    <t xml:space="preserve">№дома </t>
  </si>
  <si>
    <t xml:space="preserve">           9а</t>
  </si>
  <si>
    <t xml:space="preserve">ремонт кализации </t>
  </si>
  <si>
    <t xml:space="preserve">ремонт электро оборудования </t>
  </si>
  <si>
    <t xml:space="preserve">ремонт кровли </t>
  </si>
  <si>
    <t xml:space="preserve">ремонт водопровода </t>
  </si>
  <si>
    <t xml:space="preserve">ремонт дверей </t>
  </si>
  <si>
    <t xml:space="preserve">проверкадымовых и вентиляционных труб </t>
  </si>
  <si>
    <t xml:space="preserve">прочистка дымовых и вентиляционных труб </t>
  </si>
  <si>
    <t xml:space="preserve">промывка системы отопления </t>
  </si>
  <si>
    <t xml:space="preserve">обслуживание газового оборудования </t>
  </si>
  <si>
    <t xml:space="preserve">окна </t>
  </si>
  <si>
    <t xml:space="preserve">диагностирование газового оборудования </t>
  </si>
  <si>
    <t xml:space="preserve">песок </t>
  </si>
  <si>
    <t xml:space="preserve">тес </t>
  </si>
  <si>
    <t xml:space="preserve">покраска лавочек </t>
  </si>
  <si>
    <t xml:space="preserve">замок </t>
  </si>
  <si>
    <t xml:space="preserve">установка и изготовление метал. дверей </t>
  </si>
  <si>
    <t xml:space="preserve">электро в подъезде </t>
  </si>
  <si>
    <t xml:space="preserve">укладка плитки в подъезде </t>
  </si>
  <si>
    <t xml:space="preserve">ремонт отопительной системы </t>
  </si>
  <si>
    <t xml:space="preserve">проверка электро оборудования </t>
  </si>
  <si>
    <t xml:space="preserve">очистка кровли от снега </t>
  </si>
  <si>
    <t xml:space="preserve">обследование крыши </t>
  </si>
  <si>
    <t xml:space="preserve">аварийная служба </t>
  </si>
  <si>
    <t xml:space="preserve">ведение лицевых счетов </t>
  </si>
  <si>
    <t>налог по УСН 1 %</t>
  </si>
  <si>
    <t>итого</t>
  </si>
  <si>
    <t xml:space="preserve"> </t>
  </si>
  <si>
    <t xml:space="preserve">удаление наледи с кровли </t>
  </si>
  <si>
    <t xml:space="preserve">ремонт системы отопления </t>
  </si>
  <si>
    <t>аварийная служба 0,85*1м2</t>
  </si>
  <si>
    <t xml:space="preserve">налог по УСН 1% </t>
  </si>
  <si>
    <t>ведение лицев.счетов 3,27*1м2</t>
  </si>
  <si>
    <t xml:space="preserve">обслуживаеие оборудования в водомерном узле </t>
  </si>
  <si>
    <t xml:space="preserve">электроэнергия в подъезде </t>
  </si>
  <si>
    <t xml:space="preserve">устройство пешеходной дорожки </t>
  </si>
  <si>
    <t xml:space="preserve">ремонт перил </t>
  </si>
  <si>
    <t>замена шифера на слуховом окне</t>
  </si>
  <si>
    <t xml:space="preserve">замена крана на заглушке </t>
  </si>
  <si>
    <t xml:space="preserve">ремонт цоколя </t>
  </si>
  <si>
    <t xml:space="preserve">устраненте тяги в водомерном узле </t>
  </si>
  <si>
    <t xml:space="preserve">датчик движения </t>
  </si>
  <si>
    <t>ремонт подъезда</t>
  </si>
  <si>
    <t xml:space="preserve">половые доски . Тес на штакетник </t>
  </si>
  <si>
    <t xml:space="preserve">установка и изготовление дверей 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</si>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</sst>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3"/>
  <sheetViews>
    <sheetView tabSelected="1" workbookViewId="0" topLeftCell="T1">
      <selection activeCell="AJ30" sqref="AJ30"/>
    </sheetView>
  </sheetViews>
  <sheetFormatPr defaultColWidth="9.00390625" defaultRowHeight="12.75"/>
  <sheetData>
    <row r="2" ht="12.75">
      <c r="B2" t="s">
        <v>0</v>
      </c>
    </row>
    <row r="4" spans="1:36" ht="89.25">
      <c r="A4" s="1" t="s">
        <v>1</v>
      </c>
      <c r="B4" s="2" t="s">
        <v>3</v>
      </c>
      <c r="C4" s="2" t="s">
        <v>35</v>
      </c>
      <c r="D4" s="2" t="s">
        <v>4</v>
      </c>
      <c r="E4" s="2" t="s">
        <v>20</v>
      </c>
      <c r="F4" s="2" t="s">
        <v>37</v>
      </c>
      <c r="G4" s="2" t="s">
        <v>40</v>
      </c>
      <c r="H4" s="2" t="s">
        <v>16</v>
      </c>
      <c r="I4" s="2" t="s">
        <v>41</v>
      </c>
      <c r="J4" s="2" t="s">
        <v>5</v>
      </c>
      <c r="K4" s="2" t="s">
        <v>6</v>
      </c>
      <c r="L4" s="2" t="s">
        <v>39</v>
      </c>
      <c r="M4" s="2" t="s">
        <v>38</v>
      </c>
      <c r="N4" s="2" t="s">
        <v>44</v>
      </c>
      <c r="O4" s="2" t="s">
        <v>46</v>
      </c>
      <c r="P4" s="2" t="s">
        <v>24</v>
      </c>
      <c r="Q4" s="2" t="s">
        <v>7</v>
      </c>
      <c r="R4" s="2" t="s">
        <v>8</v>
      </c>
      <c r="S4" s="2" t="s">
        <v>9</v>
      </c>
      <c r="T4" s="2" t="s">
        <v>22</v>
      </c>
      <c r="U4" s="2" t="s">
        <v>10</v>
      </c>
      <c r="V4" s="2" t="s">
        <v>11</v>
      </c>
      <c r="W4" s="2" t="s">
        <v>42</v>
      </c>
      <c r="X4" s="2" t="s">
        <v>13</v>
      </c>
      <c r="Y4" s="2" t="s">
        <v>43</v>
      </c>
      <c r="Z4" s="2" t="s">
        <v>45</v>
      </c>
      <c r="AA4" s="2" t="s">
        <v>12</v>
      </c>
      <c r="AB4" s="2" t="s">
        <v>14</v>
      </c>
      <c r="AC4" s="1" t="s">
        <v>17</v>
      </c>
      <c r="AD4" s="2" t="s">
        <v>30</v>
      </c>
      <c r="AE4" s="2" t="s">
        <v>36</v>
      </c>
      <c r="AF4" s="2" t="s">
        <v>31</v>
      </c>
      <c r="AG4" s="2" t="s">
        <v>32</v>
      </c>
      <c r="AH4" s="2" t="s">
        <v>33</v>
      </c>
      <c r="AI4" s="2" t="s">
        <v>34</v>
      </c>
      <c r="AJ4" s="2" t="s">
        <v>28</v>
      </c>
    </row>
    <row r="5" spans="1:36" ht="12.75">
      <c r="A5" s="1">
        <v>4</v>
      </c>
      <c r="B5" s="1" t="s">
        <v>29</v>
      </c>
      <c r="C5" s="1"/>
      <c r="D5" s="1" t="s">
        <v>29</v>
      </c>
      <c r="E5" s="1"/>
      <c r="F5" s="1"/>
      <c r="G5" s="1"/>
      <c r="H5" s="1"/>
      <c r="I5" s="1"/>
      <c r="J5" s="1" t="s">
        <v>29</v>
      </c>
      <c r="K5" s="1" t="s">
        <v>29</v>
      </c>
      <c r="L5" s="1"/>
      <c r="M5" s="1" t="s">
        <v>29</v>
      </c>
      <c r="N5" s="1"/>
      <c r="O5" s="1"/>
      <c r="P5" s="1"/>
      <c r="Q5" s="1"/>
      <c r="R5" s="1"/>
      <c r="S5" s="1"/>
      <c r="T5" s="1"/>
      <c r="U5" s="1">
        <v>4681</v>
      </c>
      <c r="V5" s="1">
        <v>5670</v>
      </c>
      <c r="W5" s="1"/>
      <c r="X5" s="1"/>
      <c r="Y5" s="1"/>
      <c r="Z5" s="1"/>
      <c r="AA5" s="1"/>
      <c r="AB5" s="1"/>
      <c r="AC5" s="1">
        <v>89</v>
      </c>
      <c r="AD5" s="1">
        <v>205</v>
      </c>
      <c r="AE5" s="1"/>
      <c r="AF5" s="1">
        <v>1596</v>
      </c>
      <c r="AG5" s="1">
        <v>670</v>
      </c>
      <c r="AH5" s="1">
        <v>383</v>
      </c>
      <c r="AI5" s="1">
        <v>15480</v>
      </c>
      <c r="AJ5" s="1">
        <f>AI5+AH5+AG5+AF5+AD5+AC5+V5+U5</f>
        <v>28774</v>
      </c>
    </row>
    <row r="6" spans="1:36" ht="12.7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4681</v>
      </c>
      <c r="V6" s="1">
        <v>4934</v>
      </c>
      <c r="W6" s="1"/>
      <c r="X6" s="1">
        <v>13020</v>
      </c>
      <c r="Y6" s="1"/>
      <c r="Z6" s="1"/>
      <c r="AA6" s="1"/>
      <c r="AB6" s="1"/>
      <c r="AC6" s="1"/>
      <c r="AD6" s="1"/>
      <c r="AE6" s="1"/>
      <c r="AF6" s="1"/>
      <c r="AG6" s="1">
        <v>526</v>
      </c>
      <c r="AH6" s="1">
        <v>237</v>
      </c>
      <c r="AI6" s="1">
        <v>12120</v>
      </c>
      <c r="AJ6" s="1">
        <f>U6+V6+X6+AG6+AH6+AI6</f>
        <v>35518</v>
      </c>
    </row>
    <row r="7" spans="1:36" ht="12.75">
      <c r="A7" s="1">
        <v>9</v>
      </c>
      <c r="B7" s="1"/>
      <c r="C7" s="1">
        <v>141</v>
      </c>
      <c r="D7" s="1">
        <v>930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63</v>
      </c>
      <c r="R7" s="1">
        <v>1891</v>
      </c>
      <c r="S7" s="1"/>
      <c r="T7" s="1"/>
      <c r="U7" s="1">
        <v>4681</v>
      </c>
      <c r="V7" s="1"/>
      <c r="W7" s="1"/>
      <c r="X7" s="1"/>
      <c r="Y7" s="1"/>
      <c r="Z7" s="1"/>
      <c r="AA7" s="1"/>
      <c r="AB7" s="1"/>
      <c r="AC7" s="1"/>
      <c r="AD7" s="1">
        <v>300</v>
      </c>
      <c r="AE7" s="1"/>
      <c r="AF7" s="1"/>
      <c r="AG7" s="1">
        <v>920</v>
      </c>
      <c r="AH7" s="1">
        <v>561</v>
      </c>
      <c r="AI7" s="1">
        <v>21228</v>
      </c>
      <c r="AJ7" s="1">
        <f>AI7+AH7+AG7+AD7+U7+R7+Q7+D7+C7</f>
        <v>30715</v>
      </c>
    </row>
    <row r="8" spans="1:36" ht="12.75">
      <c r="A8" s="1" t="s">
        <v>2</v>
      </c>
      <c r="B8" s="1"/>
      <c r="C8" s="1"/>
      <c r="D8" s="1"/>
      <c r="E8" s="1"/>
      <c r="F8" s="1"/>
      <c r="G8" s="1"/>
      <c r="H8" s="1"/>
      <c r="I8" s="1"/>
      <c r="J8" s="1">
        <v>204</v>
      </c>
      <c r="K8" s="1"/>
      <c r="L8" s="1"/>
      <c r="M8" s="1"/>
      <c r="N8" s="1"/>
      <c r="O8" s="1"/>
      <c r="P8" s="1"/>
      <c r="Q8" s="1"/>
      <c r="R8" s="1"/>
      <c r="S8" s="1"/>
      <c r="T8" s="1"/>
      <c r="U8" s="1">
        <v>4681</v>
      </c>
      <c r="V8" s="1"/>
      <c r="W8" s="1"/>
      <c r="X8" s="1"/>
      <c r="Y8" s="1"/>
      <c r="Z8" s="1">
        <v>1707</v>
      </c>
      <c r="AA8" s="1"/>
      <c r="AB8" s="1"/>
      <c r="AC8" s="1">
        <v>89</v>
      </c>
      <c r="AD8" s="1">
        <v>234</v>
      </c>
      <c r="AE8" s="1">
        <v>747</v>
      </c>
      <c r="AF8" s="1"/>
      <c r="AG8" s="1">
        <v>518</v>
      </c>
      <c r="AH8" s="1">
        <v>190</v>
      </c>
      <c r="AI8" s="1">
        <v>11976</v>
      </c>
      <c r="AJ8" s="1">
        <f>AI8+AH8+AG8+AE8+AD8+AC8+Z8+U8+J8</f>
        <v>20346</v>
      </c>
    </row>
    <row r="9" spans="1:36" ht="12.75">
      <c r="A9" s="1">
        <v>10</v>
      </c>
      <c r="B9" s="1">
        <v>2910</v>
      </c>
      <c r="C9" s="1">
        <v>141</v>
      </c>
      <c r="D9" s="1">
        <v>2418</v>
      </c>
      <c r="E9" s="1"/>
      <c r="F9" s="1"/>
      <c r="G9" s="1"/>
      <c r="H9" s="1"/>
      <c r="I9" s="1"/>
      <c r="J9" s="1">
        <v>4673</v>
      </c>
      <c r="K9" s="1"/>
      <c r="L9" s="1"/>
      <c r="M9" s="1"/>
      <c r="N9" s="1"/>
      <c r="O9" s="1"/>
      <c r="P9" s="1"/>
      <c r="Q9" s="1"/>
      <c r="R9" s="1">
        <v>1418</v>
      </c>
      <c r="S9" s="1"/>
      <c r="T9" s="1"/>
      <c r="U9" s="1">
        <v>4681</v>
      </c>
      <c r="V9" s="1"/>
      <c r="W9" s="1"/>
      <c r="X9" s="1"/>
      <c r="Y9" s="1"/>
      <c r="Z9" s="1"/>
      <c r="AA9" s="1"/>
      <c r="AB9" s="1">
        <v>4500</v>
      </c>
      <c r="AC9" s="1"/>
      <c r="AD9" s="1">
        <v>3020</v>
      </c>
      <c r="AE9" s="1"/>
      <c r="AF9" s="1"/>
      <c r="AG9" s="1">
        <v>910</v>
      </c>
      <c r="AH9" s="1">
        <v>575</v>
      </c>
      <c r="AI9" s="1">
        <v>21000</v>
      </c>
      <c r="AJ9" s="1">
        <f>AI9+AH9+AG9+AD9+AB9+U9+R9+J9+D9+C9+B9</f>
        <v>46246</v>
      </c>
    </row>
    <row r="10" spans="1:36" ht="12.75">
      <c r="A10" s="1">
        <v>11</v>
      </c>
      <c r="B10" s="1">
        <v>1992</v>
      </c>
      <c r="C10" s="1">
        <v>141</v>
      </c>
      <c r="D10" s="1"/>
      <c r="E10" s="1"/>
      <c r="F10" s="1"/>
      <c r="G10" s="1"/>
      <c r="H10" s="1"/>
      <c r="I10" s="1"/>
      <c r="J10" s="1">
        <v>6366</v>
      </c>
      <c r="K10" s="1"/>
      <c r="L10" s="1"/>
      <c r="M10" s="1"/>
      <c r="N10" s="1"/>
      <c r="O10" s="1"/>
      <c r="P10" s="1"/>
      <c r="Q10" s="1"/>
      <c r="R10" s="1">
        <v>1418</v>
      </c>
      <c r="S10" s="1"/>
      <c r="T10" s="1"/>
      <c r="U10" s="1">
        <v>4681</v>
      </c>
      <c r="V10" s="1"/>
      <c r="W10" s="1"/>
      <c r="X10" s="1"/>
      <c r="Y10" s="1"/>
      <c r="Z10" s="1"/>
      <c r="AA10" s="1"/>
      <c r="AB10" s="1"/>
      <c r="AC10" s="1"/>
      <c r="AD10" s="1"/>
      <c r="AE10" s="1">
        <v>2482</v>
      </c>
      <c r="AF10" s="1"/>
      <c r="AG10" s="1">
        <v>904</v>
      </c>
      <c r="AH10" s="1">
        <v>526</v>
      </c>
      <c r="AI10" s="1">
        <v>20880</v>
      </c>
      <c r="AJ10" s="1">
        <f>AI10+AH10+AG10+AE10+U10+R10+J10+C10+B10</f>
        <v>39390</v>
      </c>
    </row>
    <row r="11" spans="1:36" ht="12.75">
      <c r="A11" s="1">
        <v>12</v>
      </c>
      <c r="B11" s="1">
        <v>3261</v>
      </c>
      <c r="C11" s="1">
        <v>141</v>
      </c>
      <c r="D11" s="1"/>
      <c r="E11" s="1"/>
      <c r="F11" s="1"/>
      <c r="G11" s="1"/>
      <c r="H11" s="1"/>
      <c r="I11" s="1"/>
      <c r="J11" s="1">
        <v>24893</v>
      </c>
      <c r="K11" s="1">
        <v>1327</v>
      </c>
      <c r="L11" s="1"/>
      <c r="M11" s="1"/>
      <c r="N11" s="1"/>
      <c r="O11" s="1"/>
      <c r="P11" s="1"/>
      <c r="Q11" s="1"/>
      <c r="R11" s="1">
        <v>2363</v>
      </c>
      <c r="S11" s="1">
        <v>2734</v>
      </c>
      <c r="T11" s="1"/>
      <c r="U11" s="1">
        <v>4681</v>
      </c>
      <c r="V11" s="1"/>
      <c r="W11" s="1"/>
      <c r="X11" s="1">
        <v>21070</v>
      </c>
      <c r="Y11" s="1"/>
      <c r="Z11" s="1"/>
      <c r="AA11" s="1"/>
      <c r="AB11" s="1"/>
      <c r="AC11" s="1"/>
      <c r="AD11" s="1">
        <v>3020</v>
      </c>
      <c r="AE11" s="1"/>
      <c r="AF11" s="1"/>
      <c r="AG11" s="1">
        <v>1274</v>
      </c>
      <c r="AH11" s="1">
        <v>728</v>
      </c>
      <c r="AI11" s="1">
        <v>29412</v>
      </c>
      <c r="AJ11" s="1">
        <f>AI11+AH11+AG11+AD11+X11+U11+S11+R11+K11+J11+C11+B11</f>
        <v>94904</v>
      </c>
    </row>
    <row r="12" spans="1:36" ht="12.75">
      <c r="A12" s="1">
        <v>13</v>
      </c>
      <c r="B12" s="1">
        <v>3342</v>
      </c>
      <c r="C12" s="1">
        <v>141</v>
      </c>
      <c r="D12" s="1"/>
      <c r="E12" s="1"/>
      <c r="F12" s="1">
        <v>32950</v>
      </c>
      <c r="G12" s="1"/>
      <c r="H12" s="1">
        <v>454</v>
      </c>
      <c r="I12" s="1"/>
      <c r="J12" s="1"/>
      <c r="K12" s="1"/>
      <c r="L12" s="1"/>
      <c r="M12" s="1" t="s">
        <v>29</v>
      </c>
      <c r="N12" s="1"/>
      <c r="O12" s="1"/>
      <c r="P12" s="1"/>
      <c r="Q12" s="1">
        <v>2560</v>
      </c>
      <c r="R12" s="1">
        <v>2520</v>
      </c>
      <c r="S12" s="1">
        <v>2235</v>
      </c>
      <c r="T12" s="1"/>
      <c r="U12" s="1"/>
      <c r="V12" s="1"/>
      <c r="W12" s="1"/>
      <c r="X12" s="1">
        <v>21070</v>
      </c>
      <c r="Y12" s="1"/>
      <c r="Z12" s="1"/>
      <c r="AA12" s="1"/>
      <c r="AB12" s="1"/>
      <c r="AC12" s="1"/>
      <c r="AD12" s="1">
        <v>1360</v>
      </c>
      <c r="AE12" s="1"/>
      <c r="AF12" s="1"/>
      <c r="AG12" s="1">
        <v>1238</v>
      </c>
      <c r="AH12" s="1">
        <v>710</v>
      </c>
      <c r="AI12" s="1">
        <v>28584</v>
      </c>
      <c r="AJ12" s="1">
        <f>AI12+AH12+AG12+AD12+X12+S12+R12+Q12+H12+F12+C12+B12</f>
        <v>97164</v>
      </c>
    </row>
    <row r="13" spans="1:36" ht="12.75">
      <c r="A13" s="1">
        <v>14</v>
      </c>
      <c r="B13" s="1">
        <v>5193</v>
      </c>
      <c r="C13" s="1">
        <v>141</v>
      </c>
      <c r="D13" s="1">
        <v>964</v>
      </c>
      <c r="E13" s="1">
        <v>57147</v>
      </c>
      <c r="F13" s="1"/>
      <c r="G13" s="1"/>
      <c r="H13" s="1">
        <v>834</v>
      </c>
      <c r="I13" s="1"/>
      <c r="J13" s="1"/>
      <c r="K13" s="1">
        <v>1966</v>
      </c>
      <c r="L13" s="1"/>
      <c r="M13" s="1"/>
      <c r="N13" s="1"/>
      <c r="O13" s="1"/>
      <c r="P13" s="1"/>
      <c r="Q13" s="1"/>
      <c r="R13" s="1">
        <v>3781</v>
      </c>
      <c r="S13" s="1">
        <v>2437</v>
      </c>
      <c r="T13" s="1"/>
      <c r="U13" s="1"/>
      <c r="V13" s="1"/>
      <c r="W13" s="1"/>
      <c r="X13" s="1">
        <v>28971</v>
      </c>
      <c r="Y13" s="1"/>
      <c r="Z13" s="1"/>
      <c r="AA13" s="1"/>
      <c r="AB13" s="1"/>
      <c r="AC13" s="1"/>
      <c r="AD13" s="1">
        <v>3866</v>
      </c>
      <c r="AE13" s="1"/>
      <c r="AF13" s="1"/>
      <c r="AG13" s="1">
        <v>1520</v>
      </c>
      <c r="AH13" s="1">
        <v>910</v>
      </c>
      <c r="AI13" s="1">
        <v>35100</v>
      </c>
      <c r="AJ13" s="1">
        <f>AI13+AH13+AG13+AD13+X13+S13+R13+K13+H13+E13+D13+C13+B13</f>
        <v>142830</v>
      </c>
    </row>
    <row r="14" spans="1:36" ht="12.75">
      <c r="A14" s="1">
        <v>15</v>
      </c>
      <c r="B14" s="1"/>
      <c r="C14" s="1">
        <v>141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2678</v>
      </c>
      <c r="S14" s="1"/>
      <c r="T14" s="1"/>
      <c r="U14" s="1">
        <v>4681</v>
      </c>
      <c r="V14" s="1"/>
      <c r="W14" s="1"/>
      <c r="X14" s="1"/>
      <c r="Y14" s="1"/>
      <c r="Z14" s="1"/>
      <c r="AA14" s="1">
        <v>25200</v>
      </c>
      <c r="AB14" s="1"/>
      <c r="AC14" s="1"/>
      <c r="AD14" s="1"/>
      <c r="AE14" s="1"/>
      <c r="AF14" s="1"/>
      <c r="AG14" s="1">
        <v>1234</v>
      </c>
      <c r="AH14" s="1">
        <v>801</v>
      </c>
      <c r="AI14" s="1">
        <v>28476</v>
      </c>
      <c r="AJ14" s="1">
        <f>AI14+AH14++AG14+AA14+U14+R14+C14+R34</f>
        <v>63211</v>
      </c>
    </row>
    <row r="15" spans="1:36" ht="12.75">
      <c r="A15" s="1">
        <v>18</v>
      </c>
      <c r="B15" s="1"/>
      <c r="C15" s="1"/>
      <c r="D15" s="1"/>
      <c r="E15" s="1"/>
      <c r="F15" s="1"/>
      <c r="G15" s="1"/>
      <c r="H15" s="1"/>
      <c r="I15" s="1"/>
      <c r="J15" s="1">
        <v>5506</v>
      </c>
      <c r="K15" s="1"/>
      <c r="L15" s="1">
        <v>3584</v>
      </c>
      <c r="M15" s="1">
        <v>4061</v>
      </c>
      <c r="N15" s="1"/>
      <c r="O15" s="1"/>
      <c r="P15" s="1"/>
      <c r="Q15" s="1"/>
      <c r="R15" s="1">
        <v>2993</v>
      </c>
      <c r="S15" s="1">
        <v>3248</v>
      </c>
      <c r="T15" s="1"/>
      <c r="U15" s="1">
        <v>4681</v>
      </c>
      <c r="V15" s="1"/>
      <c r="W15" s="1"/>
      <c r="X15" s="1">
        <v>23704</v>
      </c>
      <c r="Y15" s="1"/>
      <c r="Z15" s="1"/>
      <c r="AA15" s="1"/>
      <c r="AB15" s="1"/>
      <c r="AC15" s="1"/>
      <c r="AD15" s="1"/>
      <c r="AE15" s="1"/>
      <c r="AF15" s="1"/>
      <c r="AG15" s="1">
        <v>1442</v>
      </c>
      <c r="AH15" s="1">
        <v>953</v>
      </c>
      <c r="AI15" s="1">
        <v>33288</v>
      </c>
      <c r="AJ15" s="1">
        <f>AI15+AH15++AG15+X15+U15+S15+R15+M15+L15+J15</f>
        <v>83460</v>
      </c>
    </row>
    <row r="16" spans="1:36" ht="12.75">
      <c r="A16" s="1">
        <v>19</v>
      </c>
      <c r="B16" s="1"/>
      <c r="C16" s="1">
        <v>141</v>
      </c>
      <c r="D16" s="1"/>
      <c r="E16" s="1"/>
      <c r="F16" s="1"/>
      <c r="G16" s="1">
        <v>786</v>
      </c>
      <c r="H16" s="1"/>
      <c r="I16" s="1"/>
      <c r="J16" s="1"/>
      <c r="K16" s="1">
        <v>3036</v>
      </c>
      <c r="L16" s="1"/>
      <c r="M16" s="1"/>
      <c r="N16" s="1"/>
      <c r="O16" s="1"/>
      <c r="P16" s="1"/>
      <c r="Q16" s="1"/>
      <c r="R16" s="1">
        <v>2363</v>
      </c>
      <c r="S16" s="1"/>
      <c r="T16" s="1"/>
      <c r="U16" s="1">
        <v>4681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1470</v>
      </c>
      <c r="AH16" s="1">
        <v>984</v>
      </c>
      <c r="AI16" s="1">
        <v>33912</v>
      </c>
      <c r="AJ16" s="1">
        <f>AI16+AH16+AG16+U16+R16+K16+G16+C16</f>
        <v>47373</v>
      </c>
    </row>
    <row r="17" spans="1:36" ht="12.75">
      <c r="A17" s="1">
        <v>20</v>
      </c>
      <c r="B17" s="1"/>
      <c r="C17" s="1">
        <v>141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2678</v>
      </c>
      <c r="S17" s="1">
        <v>3046</v>
      </c>
      <c r="T17" s="1"/>
      <c r="U17" s="1">
        <v>4681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1478</v>
      </c>
      <c r="AH17" s="1">
        <v>821</v>
      </c>
      <c r="AI17" s="1">
        <v>34128</v>
      </c>
      <c r="AJ17" s="1">
        <f>AI17+AH17+AG17+U17+S17+R17+C17</f>
        <v>46973</v>
      </c>
    </row>
    <row r="18" spans="1:36" ht="12.75">
      <c r="A18" s="1">
        <v>22</v>
      </c>
      <c r="B18" s="1">
        <v>3468</v>
      </c>
      <c r="C18" s="1">
        <v>141</v>
      </c>
      <c r="D18" s="1"/>
      <c r="E18" s="1"/>
      <c r="F18" s="1"/>
      <c r="G18" s="1"/>
      <c r="H18" s="1"/>
      <c r="I18" s="1">
        <v>32774</v>
      </c>
      <c r="J18" s="1"/>
      <c r="K18" s="1"/>
      <c r="L18" s="1"/>
      <c r="M18" s="1"/>
      <c r="N18" s="1"/>
      <c r="O18" s="1"/>
      <c r="P18" s="1"/>
      <c r="Q18" s="1"/>
      <c r="R18" s="1">
        <v>3308</v>
      </c>
      <c r="S18" s="1">
        <v>18400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1456</v>
      </c>
      <c r="AH18" s="1">
        <v>816</v>
      </c>
      <c r="AI18" s="1">
        <v>33600</v>
      </c>
      <c r="AJ18" s="1">
        <f>AI18+AH18+AG18+S18+R18+I18+C18+B18</f>
        <v>93963</v>
      </c>
    </row>
    <row r="19" spans="1:36" ht="12.75">
      <c r="A19" s="1">
        <v>23</v>
      </c>
      <c r="B19" s="1">
        <v>3052</v>
      </c>
      <c r="C19" s="1">
        <v>141</v>
      </c>
      <c r="D19" s="1"/>
      <c r="E19" s="1"/>
      <c r="F19" s="1"/>
      <c r="G19" s="1"/>
      <c r="H19" s="1"/>
      <c r="I19" s="1"/>
      <c r="J19" s="1"/>
      <c r="K19" s="1">
        <v>3190</v>
      </c>
      <c r="L19" s="1"/>
      <c r="M19" s="1"/>
      <c r="N19" s="1"/>
      <c r="O19" s="1"/>
      <c r="P19" s="1"/>
      <c r="Q19" s="1">
        <v>2025</v>
      </c>
      <c r="R19" s="1">
        <v>3938</v>
      </c>
      <c r="S19" s="1">
        <v>4061</v>
      </c>
      <c r="T19" s="1"/>
      <c r="U19" s="1"/>
      <c r="V19" s="1"/>
      <c r="W19" s="1">
        <v>3941</v>
      </c>
      <c r="X19" s="1"/>
      <c r="Y19" s="1"/>
      <c r="Z19" s="1"/>
      <c r="AA19" s="1"/>
      <c r="AB19" s="1"/>
      <c r="AC19" s="1"/>
      <c r="AD19" s="1"/>
      <c r="AE19" s="1"/>
      <c r="AF19" s="1"/>
      <c r="AG19" s="1">
        <v>1490</v>
      </c>
      <c r="AH19" s="1">
        <v>835</v>
      </c>
      <c r="AI19" s="1">
        <v>34368</v>
      </c>
      <c r="AJ19" s="1">
        <f>AI19+AH19+AG19+W19+S19+R19+Q19+K19+C19+B19</f>
        <v>57041</v>
      </c>
    </row>
    <row r="20" spans="1:36" ht="12.75">
      <c r="A20" s="1">
        <v>24</v>
      </c>
      <c r="B20" s="1">
        <v>5460</v>
      </c>
      <c r="C20" s="1">
        <v>141</v>
      </c>
      <c r="D20" s="1">
        <v>2358</v>
      </c>
      <c r="E20" s="1"/>
      <c r="F20" s="1"/>
      <c r="G20" s="1"/>
      <c r="H20" s="1"/>
      <c r="I20" s="1"/>
      <c r="J20" s="1">
        <v>5506</v>
      </c>
      <c r="K20" s="1"/>
      <c r="L20" s="1"/>
      <c r="M20" s="1"/>
      <c r="N20" s="1"/>
      <c r="O20" s="1"/>
      <c r="P20" s="1"/>
      <c r="Q20" s="1">
        <v>4566</v>
      </c>
      <c r="R20" s="1">
        <v>2836</v>
      </c>
      <c r="S20" s="1">
        <v>3655</v>
      </c>
      <c r="T20" s="1"/>
      <c r="U20" s="1"/>
      <c r="V20" s="1">
        <v>34494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v>1482</v>
      </c>
      <c r="AH20" s="1">
        <v>873</v>
      </c>
      <c r="AI20" s="1">
        <v>34188</v>
      </c>
      <c r="AJ20" s="1">
        <f>AI20+AH20+AG20+V20+S20+R20+Q20+J20+D20+C20+B20</f>
        <v>95559</v>
      </c>
    </row>
    <row r="21" spans="1:36" ht="12.75">
      <c r="A21" s="1">
        <v>27</v>
      </c>
      <c r="B21" s="1">
        <v>1098</v>
      </c>
      <c r="C21" s="1">
        <v>141</v>
      </c>
      <c r="D21" s="1">
        <v>2029</v>
      </c>
      <c r="E21" s="1"/>
      <c r="F21" s="1"/>
      <c r="G21" s="1"/>
      <c r="H21" s="1"/>
      <c r="I21" s="1"/>
      <c r="J21" s="1"/>
      <c r="K21" s="1">
        <v>1409</v>
      </c>
      <c r="L21" s="1"/>
      <c r="M21" s="1"/>
      <c r="N21" s="1">
        <v>15866</v>
      </c>
      <c r="O21" s="1"/>
      <c r="P21" s="1"/>
      <c r="Q21" s="1"/>
      <c r="R21" s="1">
        <v>4253</v>
      </c>
      <c r="S21" s="1">
        <v>3054</v>
      </c>
      <c r="T21" s="1"/>
      <c r="U21" s="1"/>
      <c r="V21" s="1"/>
      <c r="W21" s="1"/>
      <c r="X21" s="1"/>
      <c r="Y21" s="1">
        <v>13865</v>
      </c>
      <c r="Z21" s="1"/>
      <c r="AA21" s="1"/>
      <c r="AB21" s="1"/>
      <c r="AC21" s="1"/>
      <c r="AD21" s="1"/>
      <c r="AE21" s="1"/>
      <c r="AF21" s="1"/>
      <c r="AG21" s="1">
        <v>1428</v>
      </c>
      <c r="AH21" s="1">
        <v>817</v>
      </c>
      <c r="AI21" s="1">
        <v>32976</v>
      </c>
      <c r="AJ21" s="1">
        <f>AI21+AH21+AG21+Y21+S21+R21+N21+K21+D21+C21+B21</f>
        <v>76936</v>
      </c>
    </row>
    <row r="22" spans="1:36" ht="12.75">
      <c r="A22" s="1">
        <v>28</v>
      </c>
      <c r="B22" s="1"/>
      <c r="C22" s="1">
        <v>141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v>4566</v>
      </c>
      <c r="R22" s="1">
        <v>5040</v>
      </c>
      <c r="S22" s="1"/>
      <c r="T22" s="1"/>
      <c r="U22" s="1"/>
      <c r="V22" s="1"/>
      <c r="W22" s="1"/>
      <c r="X22" s="1"/>
      <c r="Y22" s="1"/>
      <c r="Z22" s="1"/>
      <c r="AA22" s="1">
        <v>33075</v>
      </c>
      <c r="AB22" s="1"/>
      <c r="AC22" s="1"/>
      <c r="AD22" s="1"/>
      <c r="AE22" s="1"/>
      <c r="AF22" s="1"/>
      <c r="AG22" s="1">
        <v>1464</v>
      </c>
      <c r="AH22" s="1">
        <v>898</v>
      </c>
      <c r="AI22" s="1">
        <v>33780</v>
      </c>
      <c r="AJ22" s="1">
        <f>AI22+AH22+AG22+AA22+R22+Q22+C22</f>
        <v>78964</v>
      </c>
    </row>
    <row r="23" spans="1:36" ht="12.75">
      <c r="A23" s="1">
        <v>29</v>
      </c>
      <c r="B23" s="1">
        <v>3294</v>
      </c>
      <c r="C23" s="1">
        <v>141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>
        <v>3466</v>
      </c>
      <c r="S23" s="1">
        <v>4265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1524</v>
      </c>
      <c r="AH23" s="1">
        <v>892</v>
      </c>
      <c r="AI23" s="1">
        <v>35184</v>
      </c>
      <c r="AJ23" s="1">
        <f>AI23+AH23+AG23+S23+R23+C23+B23</f>
        <v>48766</v>
      </c>
    </row>
    <row r="24" spans="1:36" ht="12.75">
      <c r="A24" s="1">
        <v>44</v>
      </c>
      <c r="B24" s="1">
        <v>5897</v>
      </c>
      <c r="C24" s="1">
        <v>141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3466</v>
      </c>
      <c r="S24" s="1"/>
      <c r="T24" s="1">
        <v>5350</v>
      </c>
      <c r="U24" s="1">
        <v>4681</v>
      </c>
      <c r="V24" s="1"/>
      <c r="W24" s="1"/>
      <c r="X24" s="1"/>
      <c r="Y24" s="1"/>
      <c r="Z24" s="1">
        <v>2250</v>
      </c>
      <c r="AA24" s="1"/>
      <c r="AB24" s="1"/>
      <c r="AC24" s="1"/>
      <c r="AD24" s="1">
        <v>5934</v>
      </c>
      <c r="AE24" s="1"/>
      <c r="AF24" s="1">
        <v>1777</v>
      </c>
      <c r="AG24" s="1">
        <v>1472</v>
      </c>
      <c r="AH24" s="1">
        <v>922</v>
      </c>
      <c r="AI24" s="1">
        <v>33972</v>
      </c>
      <c r="AJ24" s="1">
        <f>AI24+AH24+AG24+AF24+AD24+Z24+U24+T24+R24+C24+B24</f>
        <v>65862</v>
      </c>
    </row>
    <row r="25" spans="1:36" ht="12.75">
      <c r="A25" s="1">
        <v>45</v>
      </c>
      <c r="B25" s="1">
        <v>4131</v>
      </c>
      <c r="C25" s="1">
        <v>141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3151</v>
      </c>
      <c r="S25" s="1">
        <v>2437</v>
      </c>
      <c r="T25" s="1"/>
      <c r="U25" s="1">
        <v>4681</v>
      </c>
      <c r="V25" s="1">
        <v>17574</v>
      </c>
      <c r="W25" s="1"/>
      <c r="X25" s="1"/>
      <c r="Y25" s="1"/>
      <c r="Z25" s="1"/>
      <c r="AA25" s="1"/>
      <c r="AB25" s="1"/>
      <c r="AC25" s="1"/>
      <c r="AD25" s="1">
        <v>4082</v>
      </c>
      <c r="AE25" s="1"/>
      <c r="AF25" s="1">
        <v>6027</v>
      </c>
      <c r="AG25" s="1">
        <v>1504</v>
      </c>
      <c r="AH25" s="1">
        <v>904</v>
      </c>
      <c r="AI25" s="1">
        <v>34728</v>
      </c>
      <c r="AJ25" s="1">
        <f>AI25+AH25+AG25+AF25+AD25+V25+U25+S25+R25+C25+B25</f>
        <v>79360</v>
      </c>
    </row>
    <row r="26" spans="1:36" ht="12.75">
      <c r="A26" s="1">
        <v>52</v>
      </c>
      <c r="B26" s="1">
        <v>26264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>
        <v>3623</v>
      </c>
      <c r="S26" s="1">
        <v>2437</v>
      </c>
      <c r="T26" s="1"/>
      <c r="U26" s="1">
        <v>4681</v>
      </c>
      <c r="V26" s="1">
        <v>14011</v>
      </c>
      <c r="W26" s="1"/>
      <c r="X26" s="1"/>
      <c r="Y26" s="1"/>
      <c r="Z26" s="1"/>
      <c r="AA26" s="1"/>
      <c r="AB26" s="1"/>
      <c r="AC26" s="1"/>
      <c r="AD26" s="1"/>
      <c r="AE26" s="1"/>
      <c r="AF26" s="1">
        <v>2616</v>
      </c>
      <c r="AG26" s="1">
        <v>1498</v>
      </c>
      <c r="AH26" s="1">
        <v>793</v>
      </c>
      <c r="AI26" s="1">
        <v>34584</v>
      </c>
      <c r="AJ26" s="1">
        <f>AI26+AH26+AG26+AF26+V26+U26+S26+R26+B26</f>
        <v>90507</v>
      </c>
    </row>
    <row r="27" spans="1:36" ht="12.75">
      <c r="A27" s="1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10256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472</v>
      </c>
      <c r="AH27" s="1">
        <v>216</v>
      </c>
      <c r="AI27" s="1">
        <v>10908</v>
      </c>
      <c r="AJ27" s="1">
        <f>AI27+AH27+AG27+V27</f>
        <v>21852</v>
      </c>
    </row>
    <row r="28" spans="1:36" ht="12.75">
      <c r="A28" s="1">
        <v>66</v>
      </c>
      <c r="B28" s="1">
        <v>2009</v>
      </c>
      <c r="C28" s="1"/>
      <c r="D28" s="1">
        <v>4306</v>
      </c>
      <c r="E28" s="1"/>
      <c r="F28" s="1"/>
      <c r="G28" s="1"/>
      <c r="H28" s="1"/>
      <c r="I28" s="1"/>
      <c r="J28" s="1">
        <v>5164</v>
      </c>
      <c r="K28" s="1">
        <v>3163</v>
      </c>
      <c r="L28" s="1"/>
      <c r="M28" s="1"/>
      <c r="N28" s="1">
        <v>8599</v>
      </c>
      <c r="O28" s="1">
        <v>73269</v>
      </c>
      <c r="P28" s="1">
        <v>18900</v>
      </c>
      <c r="Q28" s="1">
        <v>4566</v>
      </c>
      <c r="R28" s="1">
        <v>1575</v>
      </c>
      <c r="S28" s="1">
        <v>2363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1536</v>
      </c>
      <c r="AH28" s="1">
        <v>1088</v>
      </c>
      <c r="AI28" s="1">
        <v>35472</v>
      </c>
      <c r="AJ28" s="1">
        <f>AI28+AH28+AG28+S28+R28+Q28+P28+O28+N28+K28+J28+D28+B28</f>
        <v>162010</v>
      </c>
    </row>
    <row r="29" spans="1:36" ht="12.75">
      <c r="A29" s="3" t="s">
        <v>47</v>
      </c>
      <c r="B29" s="3">
        <f>B28+B26+B25+B24+B23+B21+B20+B19+B18+B13+B12+B11+B10+B9</f>
        <v>71371</v>
      </c>
      <c r="C29" s="3">
        <f>C7+C9+C10+C11+C12+C13+C14+C16+C17+C18+C19+C20+C21+C22+C23+C24+C25</f>
        <v>2397</v>
      </c>
      <c r="D29" s="3">
        <f>D28+D21+D20+D13+D9+D7</f>
        <v>13005</v>
      </c>
      <c r="E29" s="3">
        <f>E13</f>
        <v>57147</v>
      </c>
      <c r="F29" s="3">
        <f>F12</f>
        <v>32950</v>
      </c>
      <c r="G29" s="3">
        <f>G16</f>
        <v>786</v>
      </c>
      <c r="H29" s="3">
        <f>H13+H12</f>
        <v>1288</v>
      </c>
      <c r="I29" s="3">
        <f>I18</f>
        <v>32774</v>
      </c>
      <c r="J29" s="3">
        <f>J28+J20+J15+J11+J10+J9+J8</f>
        <v>52312</v>
      </c>
      <c r="K29" s="3">
        <f>K28+K21+K19+K16+K13+K11</f>
        <v>14091</v>
      </c>
      <c r="L29" s="3">
        <f>L15</f>
        <v>3584</v>
      </c>
      <c r="M29" s="3">
        <f>M15</f>
        <v>4061</v>
      </c>
      <c r="N29" s="3">
        <f>N28+N21</f>
        <v>24465</v>
      </c>
      <c r="O29" s="3">
        <f>O28</f>
        <v>73269</v>
      </c>
      <c r="P29" s="3">
        <f>P28</f>
        <v>18900</v>
      </c>
      <c r="Q29" s="3">
        <f>Q7+Q12+Q19+Q20+Q22+Q28</f>
        <v>18346</v>
      </c>
      <c r="R29" s="3">
        <f>R28+R26+R25+R24+R23+R22+R21+R20+R19+R18+R17+R16+R15+R14+R13+R12+R11+R10+R9+R7</f>
        <v>58759</v>
      </c>
      <c r="S29" s="3">
        <f>S28+S26+S25+S23+S21+S20+S19+S18+S17+S15+S13+S12+S11</f>
        <v>54372</v>
      </c>
      <c r="T29" s="3">
        <f>T24</f>
        <v>5350</v>
      </c>
      <c r="U29" s="3">
        <f>U26+U25+U24+U17+U16+U15+U14+U11+U10+U9+U8+U7+U6+U5</f>
        <v>65534</v>
      </c>
      <c r="V29" s="3">
        <f>V27+V26+V25+V20+V6+V5</f>
        <v>86939</v>
      </c>
      <c r="W29" s="3">
        <f>W19</f>
        <v>3941</v>
      </c>
      <c r="X29" s="3">
        <f>X15+X13+X12+X11+X6</f>
        <v>107835</v>
      </c>
      <c r="Y29" s="3">
        <f>Y21</f>
        <v>13865</v>
      </c>
      <c r="Z29" s="3">
        <f>Z24+Z8</f>
        <v>3957</v>
      </c>
      <c r="AA29" s="3">
        <f>AA22+AA14</f>
        <v>58275</v>
      </c>
      <c r="AB29" s="3">
        <f>AB9</f>
        <v>4500</v>
      </c>
      <c r="AC29" s="3">
        <f>AC8+AC5</f>
        <v>178</v>
      </c>
      <c r="AD29" s="3">
        <f>AD5+AD7+AD8+AD9+AD11+AD12+AD13+AD24+AD25</f>
        <v>22021</v>
      </c>
      <c r="AE29" s="3">
        <f>AE10+AE8</f>
        <v>3229</v>
      </c>
      <c r="AF29" s="3">
        <f>AF26+AF25+AF24+AF5</f>
        <v>12016</v>
      </c>
      <c r="AG29" s="3">
        <f>AG28+AG27+AG26+AG25+AG24+AG23+AG22+AG21+AG20+AG19+AG18+AG17+AG16+AG15+AG14+AG13+AG12+AG11+AG10+AG9+AG8+AG7+AG6+AG5</f>
        <v>29430</v>
      </c>
      <c r="AH29" s="3">
        <f>AH28+AH27+AH26+AH25+AH24+AH23+AH22+AH21+AH20+AH19+AH18+AH17+AH16+AH15+AH14+AH13+AH12+AH11+AH10+AH9+AH8+AH7+AH6+AH5</f>
        <v>17433</v>
      </c>
      <c r="AI29" s="3">
        <f>AI28+AI27+AI26+AI25+AI24+AI23+AI22+AI21+AI20+AI19+AI18+AI17+AI16+AI15+AI14+AI13+AI12+AI11+AI10+AI9+AI8+AI7+AI6+AI5</f>
        <v>679344</v>
      </c>
      <c r="AJ29" s="3">
        <f>AI29+AH29+AG29+AF29+AE29+AD29+AC29+AB29+AA29+Z29+Y29+X29+W29+V29+U29+T29+S29+R29+Q29+P29+O29+N29+M29+L29+K29+J29+I29+H29+G29+F29+E29+D29+C29+B29</f>
        <v>1647724</v>
      </c>
    </row>
    <row r="30" spans="1:3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7"/>
  <sheetViews>
    <sheetView workbookViewId="0" topLeftCell="A1">
      <selection activeCell="A3" sqref="A3:N27"/>
    </sheetView>
  </sheetViews>
  <sheetFormatPr defaultColWidth="9.00390625" defaultRowHeight="12.75"/>
  <sheetData>
    <row r="3" spans="1:14" ht="76.5">
      <c r="A3" s="1" t="s">
        <v>1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</row>
    <row r="4" spans="1:14" ht="12.75">
      <c r="A4" s="1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>
        <v>44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>
        <v>45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>
        <v>52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>
        <v>56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27"/>
  <sheetViews>
    <sheetView workbookViewId="0" topLeftCell="A1">
      <selection activeCell="A3" sqref="A3:AI27"/>
    </sheetView>
  </sheetViews>
  <sheetFormatPr defaultColWidth="9.00390625" defaultRowHeight="12.75"/>
  <sheetData>
    <row r="3" spans="1:35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>
      <c r="A5" s="1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>
      <c r="A8" s="1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>
      <c r="A9" s="1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>
      <c r="A10" s="1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>
      <c r="A11" s="1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>
      <c r="A12" s="1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>
      <c r="A13" s="1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>
      <c r="A15" s="1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>
      <c r="A16" s="1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>
      <c r="A17" s="1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>
      <c r="A18" s="1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>
      <c r="A19" s="1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>
      <c r="A20" s="1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>
      <c r="A21" s="1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>
      <c r="A22" s="1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>
      <c r="A23" s="1">
        <v>44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>
      <c r="A24" s="1">
        <v>45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>
      <c r="A25" s="1">
        <v>52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>
      <c r="A26" s="1">
        <v>56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>
      <c r="A27" s="1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2017-01-11T08:38:41Z</cp:lastPrinted>
  <dcterms:created xsi:type="dcterms:W3CDTF">2016-12-19T12:13:25Z</dcterms:created>
  <dcterms:modified xsi:type="dcterms:W3CDTF">2017-01-11T08:40:28Z</dcterms:modified>
  <cp:category/>
  <cp:version/>
  <cp:contentType/>
  <cp:contentStatus/>
</cp:coreProperties>
</file>